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Ζημιών" sheetId="2" r:id="rId1"/>
    <sheet name="Ζωής" sheetId="3" r:id="rId2"/>
  </sheets>
  <calcPr calcId="145621"/>
</workbook>
</file>

<file path=xl/calcChain.xml><?xml version="1.0" encoding="utf-8"?>
<calcChain xmlns="http://schemas.openxmlformats.org/spreadsheetml/2006/main">
  <c r="I26" i="3" l="1"/>
  <c r="J26" i="3"/>
  <c r="K26" i="3"/>
  <c r="M26" i="3"/>
  <c r="N26" i="3"/>
  <c r="O26" i="3"/>
  <c r="Q26" i="3"/>
  <c r="R26" i="3"/>
  <c r="S26" i="3"/>
  <c r="H26" i="3"/>
  <c r="I21" i="3"/>
  <c r="J21" i="3"/>
  <c r="K21" i="3"/>
  <c r="M21" i="3"/>
  <c r="N21" i="3"/>
  <c r="O21" i="3"/>
  <c r="Q21" i="3"/>
  <c r="R21" i="3"/>
  <c r="S21" i="3"/>
  <c r="H21" i="3"/>
  <c r="I15" i="3"/>
  <c r="J15" i="3"/>
  <c r="K15" i="3"/>
  <c r="M15" i="3"/>
  <c r="N15" i="3"/>
  <c r="O15" i="3"/>
  <c r="Q15" i="3"/>
  <c r="R15" i="3"/>
  <c r="S15" i="3"/>
  <c r="H15" i="3"/>
  <c r="M6" i="3"/>
  <c r="N6" i="3"/>
  <c r="O6" i="3"/>
  <c r="Q6" i="3"/>
  <c r="R6" i="3"/>
  <c r="S6" i="3"/>
  <c r="I6" i="3"/>
  <c r="J6" i="3"/>
  <c r="J5" i="3" s="1"/>
  <c r="K6" i="3"/>
  <c r="H6" i="3"/>
  <c r="H5" i="3" s="1"/>
  <c r="M26" i="2"/>
  <c r="I14" i="2"/>
  <c r="I26" i="2" s="1"/>
  <c r="J14" i="2"/>
  <c r="J26" i="2" s="1"/>
  <c r="K14" i="2"/>
  <c r="K26" i="2" s="1"/>
  <c r="E14" i="2"/>
  <c r="E26" i="2" s="1"/>
  <c r="F14" i="2"/>
  <c r="F26" i="2" s="1"/>
  <c r="G14" i="2"/>
  <c r="G26" i="2" s="1"/>
  <c r="D14" i="2"/>
  <c r="D26" i="2" s="1"/>
  <c r="K5" i="3" l="1"/>
  <c r="I5" i="3"/>
  <c r="S5" i="3"/>
  <c r="Q5" i="3"/>
  <c r="N5" i="3"/>
  <c r="R5" i="3"/>
  <c r="O5" i="3"/>
  <c r="M5" i="3"/>
</calcChain>
</file>

<file path=xl/sharedStrings.xml><?xml version="1.0" encoding="utf-8"?>
<sst xmlns="http://schemas.openxmlformats.org/spreadsheetml/2006/main" count="210" uniqueCount="67">
  <si>
    <t>Ασφάλιστρα</t>
  </si>
  <si>
    <t>Ασφάλιστρα
Αντασφαλ.</t>
  </si>
  <si>
    <t>Δικαιώματα
Συμβολ.</t>
  </si>
  <si>
    <t>Σύνολο
Ασφαλίστρων</t>
  </si>
  <si>
    <t>Συμμ. Αντασφαλιστών</t>
  </si>
  <si>
    <t>Πληρωθ.
-Ιδία Κράτηση</t>
  </si>
  <si>
    <t>Πλήθος Συμβολαίων</t>
  </si>
  <si>
    <t>Πλήθος Καλύψεων</t>
  </si>
  <si>
    <t>Πλήθος Ασφαλισμένων</t>
  </si>
  <si>
    <t>Ανάλυση Κλάδου</t>
  </si>
  <si>
    <t>Κατ.Ασφαλίσεων Ζωής</t>
  </si>
  <si>
    <t>Τύπος Παραγωγής</t>
  </si>
  <si>
    <t>Συχνότητα Καταβολών</t>
  </si>
  <si>
    <t>Ατυχήματα</t>
  </si>
  <si>
    <t>Ασθένειες</t>
  </si>
  <si>
    <t>Αεροσκάφη</t>
  </si>
  <si>
    <t>Μεταφερόμενα εμπορεύματα</t>
  </si>
  <si>
    <t>Πυρκαγιά και στοιχεία της φύσης</t>
  </si>
  <si>
    <t>Λοιπές ζημιές αγαθών</t>
  </si>
  <si>
    <t>Αστική ευθύνη από χερσαία αυτοκίνητα οχήματα</t>
  </si>
  <si>
    <t>10.1</t>
  </si>
  <si>
    <t>10.2</t>
  </si>
  <si>
    <t>Υλικές ζημίες αστικής ευθύνης από χερσαία αυτοκίνητα οχήματα</t>
  </si>
  <si>
    <t>Αστική ευθύνη από αεροσκάφη</t>
  </si>
  <si>
    <t>Γενική αστική ευθύνη</t>
  </si>
  <si>
    <t>Πιστώσεις</t>
  </si>
  <si>
    <t>Εγγυήσεις</t>
  </si>
  <si>
    <t>Διάφορες χρηματικές απώλειες</t>
  </si>
  <si>
    <t>Νομική προστασία</t>
  </si>
  <si>
    <t>Βοήθεια</t>
  </si>
  <si>
    <t>Ζωής</t>
  </si>
  <si>
    <t>I</t>
  </si>
  <si>
    <t>Ασφαλίσεις ζωής</t>
  </si>
  <si>
    <t>I.1</t>
  </si>
  <si>
    <t>Ασφαλίσεις επιβίωσης, θανάτου, μικτές, ζωής με επιστρ ασφαλ</t>
  </si>
  <si>
    <t>I.2</t>
  </si>
  <si>
    <t>Ασφαλίσεις προσόδων</t>
  </si>
  <si>
    <t>I.3</t>
  </si>
  <si>
    <t>Συμπληρωματικές Ασφαλίσεις</t>
  </si>
  <si>
    <t>III</t>
  </si>
  <si>
    <t>IV</t>
  </si>
  <si>
    <t>VI</t>
  </si>
  <si>
    <t>VII</t>
  </si>
  <si>
    <t>Συνολικό Αποτέλεσμα</t>
  </si>
  <si>
    <t>Ασφάλιστρα και Πληρωθείσες Αποζημιώσεις 2013</t>
  </si>
  <si>
    <t>-</t>
  </si>
  <si>
    <t>Ατομικές ασφαλίσεις</t>
  </si>
  <si>
    <t>Ομαδικές ασφαλίσεις</t>
  </si>
  <si>
    <t>Περιοδικές καταβολές</t>
  </si>
  <si>
    <t>Εφάπαξ καταβολές</t>
  </si>
  <si>
    <t>Νέες εργασίες</t>
  </si>
  <si>
    <t>Εργασίες προηγ. περιόδων</t>
  </si>
  <si>
    <t>Σύνολο 
Πληρ. Αποζημιώσεων</t>
  </si>
  <si>
    <t>Κλάδοι Ζημιών</t>
  </si>
  <si>
    <t>Ι</t>
  </si>
  <si>
    <t>Χερσαία οχήματα (εκτός σιδηροδρομικών)</t>
  </si>
  <si>
    <t>Πλοία (θαλάσσια, λιμναία και ποτάμια σκάφη)</t>
  </si>
  <si>
    <t>Σωματικές βλάβες αστικής ευθύνης από χερσαία αυτοκίνητα οχήματα</t>
  </si>
  <si>
    <t>Αστική Ευθύνη από θαλάσσια, λιμναία και ποτάμια σκάφη</t>
  </si>
  <si>
    <t>Κλάδος Ζωής, προσόδων, γάμου, γέννησης που συν. με επενδύσεις</t>
  </si>
  <si>
    <t>Κλάδοι Ζωής</t>
  </si>
  <si>
    <t>Ζωής, Προσόδων, Γάμου, Γέννησης που συν. με επενδύσεις</t>
  </si>
  <si>
    <t>Ασφάλισης Υγείας (ατύχημα, ασθένεια)</t>
  </si>
  <si>
    <t>Κεφαλαιοποίησης</t>
  </si>
  <si>
    <t>Διαχείρισης ομαδικών συνταξιοδοτικών ταμείων (κεφαλαίων)</t>
  </si>
  <si>
    <t>Ασφ. επιβίωσης, θανάτου, μικτές, ζωής με επιστροφή ασφαλίστρου</t>
  </si>
  <si>
    <t>Ασφ. επιβίωσης, θανάτου, μικτές, Ασφαλίσεις προσόδων, Συμπλ. Ασφ.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</si>
</sst>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;\-#,##0.00;#,##0.00;@"/>
    <numFmt numFmtId="167" formatCode="_-* #,##0\ _€_-;\-* #,##0\ _€_-;_-* &quot;-&quot;??\ _€_-;_-@_-"/>
  </numFmts>
  <fonts count="16" x14ac:knownFonts="1">
    <font>
      <sz val="11"/>
      <color theme="1"/>
      <name val="Calibri"/>
      <family val="2"/>
      <charset val="161"/>
      <scheme val="minor"/>
    </font>
    <font>
      <b/>
      <u/>
      <sz val="9"/>
      <color rgb="FF00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9"/>
      <color rgb="FF00000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i/>
      <sz val="8"/>
      <color rgb="FF000000"/>
      <name val="Calibri"/>
      <family val="2"/>
      <charset val="161"/>
      <scheme val="minor"/>
    </font>
    <font>
      <b/>
      <i/>
      <sz val="8"/>
      <color rgb="FF000000"/>
      <name val="Calibri"/>
      <family val="2"/>
      <charset val="161"/>
      <scheme val="minor"/>
    </font>
    <font>
      <b/>
      <u/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i/>
      <sz val="9"/>
      <color rgb="FF000000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49" fontId="1" fillId="2" borderId="0" xfId="0" applyNumberFormat="1" applyFont="1" applyFill="1" applyAlignment="1">
      <alignment vertical="center"/>
    </xf>
    <xf numFmtId="0" fontId="4" fillId="2" borderId="0" xfId="0" applyFont="1" applyFill="1"/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164" fontId="5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/>
    <xf numFmtId="167" fontId="3" fillId="2" borderId="1" xfId="1" applyNumberFormat="1" applyFont="1" applyFill="1" applyBorder="1" applyAlignment="1">
      <alignment horizontal="right" vertical="center" wrapText="1"/>
    </xf>
    <xf numFmtId="167" fontId="5" fillId="2" borderId="1" xfId="1" applyNumberFormat="1" applyFont="1" applyFill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67" fontId="8" fillId="2" borderId="1" xfId="1" applyNumberFormat="1" applyFont="1" applyFill="1" applyBorder="1" applyAlignment="1">
      <alignment horizontal="right" vertical="center" wrapText="1"/>
    </xf>
    <xf numFmtId="167" fontId="10" fillId="2" borderId="1" xfId="1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167" fontId="7" fillId="2" borderId="0" xfId="0" applyNumberFormat="1" applyFont="1" applyFill="1" applyBorder="1"/>
    <xf numFmtId="167" fontId="5" fillId="2" borderId="0" xfId="1" applyNumberFormat="1" applyFont="1" applyFill="1" applyBorder="1" applyAlignment="1">
      <alignment horizontal="right" vertical="center" wrapText="1"/>
    </xf>
    <xf numFmtId="167" fontId="3" fillId="2" borderId="0" xfId="1" applyNumberFormat="1" applyFont="1" applyFill="1" applyBorder="1" applyAlignment="1">
      <alignment horizontal="right" vertical="center" wrapText="1"/>
    </xf>
    <xf numFmtId="167" fontId="10" fillId="2" borderId="0" xfId="1" applyNumberFormat="1" applyFont="1" applyFill="1" applyBorder="1" applyAlignment="1">
      <alignment horizontal="right" vertical="center" wrapText="1"/>
    </xf>
    <xf numFmtId="167" fontId="11" fillId="2" borderId="1" xfId="1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vertical="center"/>
    </xf>
    <xf numFmtId="167" fontId="3" fillId="2" borderId="1" xfId="1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7" fontId="7" fillId="2" borderId="0" xfId="0" applyNumberFormat="1" applyFont="1" applyFill="1" applyBorder="1" applyAlignment="1">
      <alignment horizontal="right"/>
    </xf>
    <xf numFmtId="167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167" fontId="13" fillId="2" borderId="1" xfId="1" applyNumberFormat="1" applyFont="1" applyFill="1" applyBorder="1" applyAlignment="1">
      <alignment horizontal="center" vertical="center" wrapText="1"/>
    </xf>
    <xf numFmtId="167" fontId="6" fillId="2" borderId="0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 vertical="center" wrapText="1" indent="2"/>
    </xf>
    <xf numFmtId="0" fontId="9" fillId="2" borderId="0" xfId="0" applyFont="1" applyFill="1" applyAlignment="1">
      <alignment horizontal="left" indent="2"/>
    </xf>
    <xf numFmtId="164" fontId="8" fillId="2" borderId="0" xfId="0" applyNumberFormat="1" applyFont="1" applyFill="1" applyBorder="1" applyAlignment="1">
      <alignment horizontal="left" vertical="center" wrapText="1" indent="2"/>
    </xf>
    <xf numFmtId="167" fontId="8" fillId="2" borderId="1" xfId="1" applyNumberFormat="1" applyFont="1" applyFill="1" applyBorder="1" applyAlignment="1">
      <alignment horizontal="left" vertical="center" wrapText="1" indent="2"/>
    </xf>
    <xf numFmtId="167" fontId="8" fillId="2" borderId="2" xfId="1" applyNumberFormat="1" applyFont="1" applyFill="1" applyBorder="1" applyAlignment="1">
      <alignment horizontal="left" vertical="center" wrapText="1" indent="2"/>
    </xf>
    <xf numFmtId="164" fontId="3" fillId="2" borderId="2" xfId="0" applyNumberFormat="1" applyFont="1" applyFill="1" applyBorder="1" applyAlignment="1">
      <alignment horizontal="right" vertical="center" wrapText="1"/>
    </xf>
    <xf numFmtId="164" fontId="14" fillId="2" borderId="0" xfId="0" applyNumberFormat="1" applyFont="1" applyFill="1" applyBorder="1" applyAlignment="1">
      <alignment horizontal="left" vertical="center" wrapText="1" indent="2"/>
    </xf>
    <xf numFmtId="167" fontId="3" fillId="2" borderId="1" xfId="1" applyNumberFormat="1" applyFont="1" applyFill="1" applyBorder="1" applyAlignment="1">
      <alignment horizontal="left" vertical="center" wrapText="1" indent="2"/>
    </xf>
    <xf numFmtId="164" fontId="3" fillId="2" borderId="0" xfId="0" applyNumberFormat="1" applyFont="1" applyFill="1" applyBorder="1" applyAlignment="1">
      <alignment horizontal="right" vertical="center" wrapText="1"/>
    </xf>
    <xf numFmtId="49" fontId="3" fillId="2" borderId="4" xfId="0" applyNumberFormat="1" applyFont="1" applyFill="1" applyBorder="1" applyAlignment="1">
      <alignment vertical="center" wrapText="1"/>
    </xf>
    <xf numFmtId="167" fontId="4" fillId="2" borderId="0" xfId="1" applyNumberFormat="1" applyFont="1" applyFill="1"/>
    <xf numFmtId="167" fontId="9" fillId="2" borderId="0" xfId="1" applyNumberFormat="1" applyFont="1" applyFill="1" applyAlignment="1">
      <alignment horizontal="left" indent="2"/>
    </xf>
    <xf numFmtId="167" fontId="15" fillId="2" borderId="0" xfId="1" applyNumberFormat="1" applyFont="1" applyFill="1" applyAlignment="1">
      <alignment horizontal="left" indent="2"/>
    </xf>
    <xf numFmtId="167" fontId="11" fillId="2" borderId="1" xfId="1" applyNumberFormat="1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left" vertical="center" wrapText="1" indent="2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 indent="2"/>
    </xf>
    <xf numFmtId="49" fontId="8" fillId="3" borderId="1" xfId="0" applyNumberFormat="1" applyFont="1" applyFill="1" applyBorder="1" applyAlignment="1">
      <alignment horizontal="left" vertical="center" wrapText="1" indent="2"/>
    </xf>
    <xf numFmtId="49" fontId="8" fillId="2" borderId="1" xfId="0" applyNumberFormat="1" applyFont="1" applyFill="1" applyBorder="1" applyAlignment="1">
      <alignment horizontal="left" vertical="center" wrapText="1" indent="1"/>
    </xf>
    <xf numFmtId="49" fontId="3" fillId="3" borderId="1" xfId="0" applyNumberFormat="1" applyFont="1" applyFill="1" applyBorder="1" applyAlignment="1">
      <alignment horizontal="left" vertical="center" wrapText="1" indent="1"/>
    </xf>
    <xf numFmtId="49" fontId="8" fillId="3" borderId="1" xfId="0" applyNumberFormat="1" applyFont="1" applyFill="1" applyBorder="1" applyAlignment="1">
      <alignment horizontal="left" vertical="center" wrapText="1" inden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abSelected="1" workbookViewId="0">
      <selection activeCell="C33" sqref="C33"/>
    </sheetView>
  </sheetViews>
  <sheetFormatPr defaultRowHeight="15" outlineLevelRow="1" outlineLevelCol="1" x14ac:dyDescent="0.25"/>
  <cols>
    <col min="1" max="1" width="9.140625" style="9"/>
    <col min="2" max="2" width="5.42578125" style="31" customWidth="1"/>
    <col min="3" max="3" width="49.140625" style="9" customWidth="1"/>
    <col min="4" max="4" width="14.85546875" style="13" customWidth="1"/>
    <col min="5" max="5" width="15.7109375" style="9" hidden="1" customWidth="1" outlineLevel="1"/>
    <col min="6" max="6" width="13.140625" style="9" hidden="1" customWidth="1" outlineLevel="1"/>
    <col min="7" max="7" width="14.140625" style="9" hidden="1" customWidth="1" outlineLevel="1"/>
    <col min="8" max="8" width="2.42578125" style="9" hidden="1" customWidth="1" outlineLevel="1"/>
    <col min="9" max="9" width="17" style="13" bestFit="1" customWidth="1" collapsed="1"/>
    <col min="10" max="11" width="14.140625" style="9" hidden="1" customWidth="1" outlineLevel="1"/>
    <col min="12" max="12" width="2.140625" style="9" customWidth="1" collapsed="1"/>
    <col min="13" max="13" width="12" style="9" customWidth="1"/>
    <col min="14" max="16384" width="9.140625" style="9"/>
  </cols>
  <sheetData>
    <row r="2" spans="2:14" s="2" customFormat="1" ht="12" x14ac:dyDescent="0.2">
      <c r="D2" s="7"/>
      <c r="H2" s="11"/>
      <c r="I2" s="7"/>
      <c r="L2" s="11"/>
    </row>
    <row r="3" spans="2:14" s="2" customFormat="1" x14ac:dyDescent="0.2">
      <c r="B3" s="27" t="s">
        <v>44</v>
      </c>
      <c r="D3" s="7"/>
      <c r="H3" s="11"/>
      <c r="I3" s="7"/>
      <c r="L3" s="11"/>
    </row>
    <row r="4" spans="2:14" s="2" customFormat="1" ht="15" customHeight="1" thickBot="1" x14ac:dyDescent="0.25">
      <c r="B4" s="62"/>
      <c r="C4" s="62"/>
      <c r="D4" s="7"/>
      <c r="E4" s="17"/>
      <c r="F4" s="17"/>
      <c r="G4" s="17"/>
      <c r="H4" s="17"/>
      <c r="I4" s="17"/>
      <c r="J4" s="17"/>
      <c r="K4" s="17"/>
      <c r="L4" s="17"/>
      <c r="M4" s="17"/>
      <c r="N4" s="11"/>
    </row>
    <row r="5" spans="2:14" s="2" customFormat="1" ht="32.25" customHeight="1" thickBot="1" x14ac:dyDescent="0.25">
      <c r="B5" s="60" t="s">
        <v>53</v>
      </c>
      <c r="C5" s="61"/>
      <c r="D5" s="5" t="s">
        <v>3</v>
      </c>
      <c r="E5" s="26" t="s">
        <v>0</v>
      </c>
      <c r="F5" s="26" t="s">
        <v>1</v>
      </c>
      <c r="G5" s="26" t="s">
        <v>2</v>
      </c>
      <c r="H5" s="10"/>
      <c r="I5" s="5" t="s">
        <v>52</v>
      </c>
      <c r="J5" s="26" t="s">
        <v>4</v>
      </c>
      <c r="K5" s="26" t="s">
        <v>5</v>
      </c>
      <c r="L5" s="10"/>
      <c r="M5" s="5" t="s">
        <v>6</v>
      </c>
    </row>
    <row r="6" spans="2:14" s="2" customFormat="1" ht="15" customHeight="1" thickBot="1" x14ac:dyDescent="0.25">
      <c r="B6" s="4">
        <v>1</v>
      </c>
      <c r="C6" s="3" t="s">
        <v>13</v>
      </c>
      <c r="D6" s="28">
        <v>42967545.909999996</v>
      </c>
      <c r="E6" s="15">
        <v>33667709.549999997</v>
      </c>
      <c r="F6" s="15">
        <v>1397048.55</v>
      </c>
      <c r="G6" s="15">
        <v>7902787.8099999996</v>
      </c>
      <c r="H6" s="22"/>
      <c r="I6" s="14">
        <v>4027900.12</v>
      </c>
      <c r="J6" s="15">
        <v>829055.78</v>
      </c>
      <c r="K6" s="15">
        <v>3198844.34</v>
      </c>
      <c r="L6" s="12"/>
      <c r="M6" s="14">
        <v>725923</v>
      </c>
    </row>
    <row r="7" spans="2:14" s="2" customFormat="1" ht="15" customHeight="1" thickBot="1" x14ac:dyDescent="0.25">
      <c r="B7" s="4">
        <v>2</v>
      </c>
      <c r="C7" s="3" t="s">
        <v>14</v>
      </c>
      <c r="D7" s="28">
        <v>20920531.870000001</v>
      </c>
      <c r="E7" s="15">
        <v>18599953.039999999</v>
      </c>
      <c r="F7" s="15">
        <v>357207.46</v>
      </c>
      <c r="G7" s="15">
        <v>1963371.38</v>
      </c>
      <c r="H7" s="22"/>
      <c r="I7" s="14">
        <v>7129104.3600000003</v>
      </c>
      <c r="J7" s="15">
        <v>2204229.2000000002</v>
      </c>
      <c r="K7" s="15">
        <v>4924875.16</v>
      </c>
      <c r="L7" s="12"/>
      <c r="M7" s="14">
        <v>24783</v>
      </c>
    </row>
    <row r="8" spans="2:14" s="2" customFormat="1" ht="15" customHeight="1" thickBot="1" x14ac:dyDescent="0.25">
      <c r="B8" s="4">
        <v>3</v>
      </c>
      <c r="C8" s="3" t="s">
        <v>55</v>
      </c>
      <c r="D8" s="28">
        <v>236393301.61000001</v>
      </c>
      <c r="E8" s="15">
        <v>187478982.28</v>
      </c>
      <c r="F8" s="15">
        <v>901044.53</v>
      </c>
      <c r="G8" s="15">
        <v>48013274.799999997</v>
      </c>
      <c r="H8" s="22"/>
      <c r="I8" s="14">
        <v>95122619.010000005</v>
      </c>
      <c r="J8" s="15">
        <v>5810949.9699999997</v>
      </c>
      <c r="K8" s="15">
        <v>89311669.040000007</v>
      </c>
      <c r="L8" s="12"/>
      <c r="M8" s="14">
        <v>470235</v>
      </c>
    </row>
    <row r="9" spans="2:14" s="2" customFormat="1" ht="15" customHeight="1" thickBot="1" x14ac:dyDescent="0.25">
      <c r="B9" s="4">
        <v>5</v>
      </c>
      <c r="C9" s="3" t="s">
        <v>15</v>
      </c>
      <c r="D9" s="28">
        <v>118411.54</v>
      </c>
      <c r="E9" s="15">
        <v>113098.64</v>
      </c>
      <c r="F9" s="15">
        <v>0</v>
      </c>
      <c r="G9" s="15">
        <v>5312.9</v>
      </c>
      <c r="H9" s="22"/>
      <c r="I9" s="14">
        <v>1530.73</v>
      </c>
      <c r="J9" s="15">
        <v>0</v>
      </c>
      <c r="K9" s="15">
        <v>1530.73</v>
      </c>
      <c r="L9" s="12"/>
      <c r="M9" s="14">
        <v>8</v>
      </c>
    </row>
    <row r="10" spans="2:14" s="2" customFormat="1" ht="15" customHeight="1" thickBot="1" x14ac:dyDescent="0.25">
      <c r="B10" s="4">
        <v>6</v>
      </c>
      <c r="C10" s="3" t="s">
        <v>56</v>
      </c>
      <c r="D10" s="28">
        <v>12041778.73</v>
      </c>
      <c r="E10" s="15">
        <v>10869157.960000001</v>
      </c>
      <c r="F10" s="15">
        <v>135808.62</v>
      </c>
      <c r="G10" s="15">
        <v>1036812.15</v>
      </c>
      <c r="H10" s="22"/>
      <c r="I10" s="14">
        <v>6072456.3600000003</v>
      </c>
      <c r="J10" s="15">
        <v>1462765.61</v>
      </c>
      <c r="K10" s="15">
        <v>4609690.75</v>
      </c>
      <c r="L10" s="12"/>
      <c r="M10" s="14">
        <v>19613</v>
      </c>
    </row>
    <row r="11" spans="2:14" s="2" customFormat="1" ht="15" customHeight="1" thickBot="1" x14ac:dyDescent="0.25">
      <c r="B11" s="4">
        <v>7</v>
      </c>
      <c r="C11" s="3" t="s">
        <v>16</v>
      </c>
      <c r="D11" s="28">
        <v>24223288.93</v>
      </c>
      <c r="E11" s="15">
        <v>20857413.399999999</v>
      </c>
      <c r="F11" s="15">
        <v>475115.85</v>
      </c>
      <c r="G11" s="15">
        <v>2890759.68</v>
      </c>
      <c r="H11" s="22"/>
      <c r="I11" s="14">
        <v>5343068.9000000004</v>
      </c>
      <c r="J11" s="15">
        <v>1716264.55</v>
      </c>
      <c r="K11" s="15">
        <v>3626804.35</v>
      </c>
      <c r="L11" s="12"/>
      <c r="M11" s="14">
        <v>45044</v>
      </c>
    </row>
    <row r="12" spans="2:14" s="2" customFormat="1" ht="15" customHeight="1" thickBot="1" x14ac:dyDescent="0.25">
      <c r="B12" s="4">
        <v>8</v>
      </c>
      <c r="C12" s="3" t="s">
        <v>17</v>
      </c>
      <c r="D12" s="28">
        <v>406638909.94</v>
      </c>
      <c r="E12" s="15">
        <v>345790392.31</v>
      </c>
      <c r="F12" s="15">
        <v>9207504.2400000002</v>
      </c>
      <c r="G12" s="15">
        <v>51641013.390000001</v>
      </c>
      <c r="H12" s="22"/>
      <c r="I12" s="14">
        <v>65086702.210000001</v>
      </c>
      <c r="J12" s="15">
        <v>12775053.439999999</v>
      </c>
      <c r="K12" s="15">
        <v>52311648.770000003</v>
      </c>
      <c r="L12" s="12"/>
      <c r="M12" s="14">
        <v>1682841</v>
      </c>
    </row>
    <row r="13" spans="2:14" s="2" customFormat="1" ht="15" customHeight="1" thickBot="1" x14ac:dyDescent="0.25">
      <c r="B13" s="4">
        <v>9</v>
      </c>
      <c r="C13" s="3" t="s">
        <v>18</v>
      </c>
      <c r="D13" s="28">
        <v>122220071.04000001</v>
      </c>
      <c r="E13" s="15">
        <v>107765292.34999999</v>
      </c>
      <c r="F13" s="15">
        <v>3070706.48</v>
      </c>
      <c r="G13" s="15">
        <v>11384072.210000001</v>
      </c>
      <c r="H13" s="22"/>
      <c r="I13" s="14">
        <v>38226413.829999998</v>
      </c>
      <c r="J13" s="15">
        <v>19901743.91</v>
      </c>
      <c r="K13" s="15">
        <v>18324669.920000002</v>
      </c>
      <c r="L13" s="12"/>
      <c r="M13" s="14">
        <v>155350</v>
      </c>
    </row>
    <row r="14" spans="2:14" s="2" customFormat="1" ht="15" customHeight="1" thickBot="1" x14ac:dyDescent="0.25">
      <c r="B14" s="4">
        <v>10</v>
      </c>
      <c r="C14" s="3" t="s">
        <v>19</v>
      </c>
      <c r="D14" s="28">
        <f>D15+D16</f>
        <v>1180506969.9200001</v>
      </c>
      <c r="E14" s="14">
        <f t="shared" ref="E14:G14" si="0">E15+E16</f>
        <v>927701115.3900001</v>
      </c>
      <c r="F14" s="14">
        <f t="shared" si="0"/>
        <v>11351459.25</v>
      </c>
      <c r="G14" s="15">
        <f t="shared" si="0"/>
        <v>241454395.28</v>
      </c>
      <c r="H14" s="23"/>
      <c r="I14" s="14">
        <f t="shared" ref="I14" si="1">I15+I16</f>
        <v>581005633.95000005</v>
      </c>
      <c r="J14" s="15">
        <f t="shared" ref="J14" si="2">J15+J16</f>
        <v>78201240.409999996</v>
      </c>
      <c r="K14" s="15">
        <f t="shared" ref="K14" si="3">K15+K16</f>
        <v>502804393.53999996</v>
      </c>
      <c r="L14" s="12"/>
      <c r="M14" s="14">
        <v>5203273</v>
      </c>
    </row>
    <row r="15" spans="2:14" s="2" customFormat="1" ht="15" hidden="1" customHeight="1" outlineLevel="1" collapsed="1" thickBot="1" x14ac:dyDescent="0.25">
      <c r="B15" s="50" t="s">
        <v>20</v>
      </c>
      <c r="C15" s="51" t="s">
        <v>57</v>
      </c>
      <c r="D15" s="29">
        <v>517319018.60000002</v>
      </c>
      <c r="E15" s="19">
        <v>398611702.29000002</v>
      </c>
      <c r="F15" s="19">
        <v>9533907.3100000005</v>
      </c>
      <c r="G15" s="19">
        <v>109173409</v>
      </c>
      <c r="H15" s="24"/>
      <c r="I15" s="25">
        <v>282190695.81999999</v>
      </c>
      <c r="J15" s="19">
        <v>59820760.780000001</v>
      </c>
      <c r="K15" s="19">
        <v>222369935.03999999</v>
      </c>
      <c r="L15" s="20"/>
      <c r="M15" s="14">
        <v>0</v>
      </c>
    </row>
    <row r="16" spans="2:14" s="2" customFormat="1" ht="15" hidden="1" customHeight="1" outlineLevel="1" thickBot="1" x14ac:dyDescent="0.25">
      <c r="B16" s="50" t="s">
        <v>21</v>
      </c>
      <c r="C16" s="51" t="s">
        <v>22</v>
      </c>
      <c r="D16" s="29">
        <v>663187951.32000005</v>
      </c>
      <c r="E16" s="19">
        <v>529089413.10000002</v>
      </c>
      <c r="F16" s="19">
        <v>1817551.94</v>
      </c>
      <c r="G16" s="19">
        <v>132280986.28</v>
      </c>
      <c r="H16" s="24"/>
      <c r="I16" s="25">
        <v>298814938.13</v>
      </c>
      <c r="J16" s="19">
        <v>18380479.629999999</v>
      </c>
      <c r="K16" s="19">
        <v>280434458.5</v>
      </c>
      <c r="L16" s="20"/>
      <c r="M16" s="14">
        <v>0</v>
      </c>
    </row>
    <row r="17" spans="2:13" s="2" customFormat="1" ht="15" customHeight="1" collapsed="1" thickBot="1" x14ac:dyDescent="0.25">
      <c r="B17" s="4">
        <v>11</v>
      </c>
      <c r="C17" s="3" t="s">
        <v>23</v>
      </c>
      <c r="D17" s="28">
        <v>509404.09</v>
      </c>
      <c r="E17" s="15">
        <v>477188.93</v>
      </c>
      <c r="F17" s="15">
        <v>12479.28</v>
      </c>
      <c r="G17" s="15">
        <v>19735.88</v>
      </c>
      <c r="H17" s="22"/>
      <c r="I17" s="14">
        <v>111712.49</v>
      </c>
      <c r="J17" s="15">
        <v>11970.05</v>
      </c>
      <c r="K17" s="15">
        <v>99742.44</v>
      </c>
      <c r="L17" s="12"/>
      <c r="M17" s="14">
        <v>34</v>
      </c>
    </row>
    <row r="18" spans="2:13" s="2" customFormat="1" ht="15" customHeight="1" thickBot="1" x14ac:dyDescent="0.25">
      <c r="B18" s="4">
        <v>12</v>
      </c>
      <c r="C18" s="3" t="s">
        <v>58</v>
      </c>
      <c r="D18" s="28">
        <v>6420953.6399999997</v>
      </c>
      <c r="E18" s="15">
        <v>5602209.1900000004</v>
      </c>
      <c r="F18" s="15">
        <v>109524.88</v>
      </c>
      <c r="G18" s="15">
        <v>709219.57</v>
      </c>
      <c r="H18" s="22"/>
      <c r="I18" s="14">
        <v>1226711</v>
      </c>
      <c r="J18" s="15">
        <v>106360.53</v>
      </c>
      <c r="K18" s="15">
        <v>1120350.47</v>
      </c>
      <c r="L18" s="12"/>
      <c r="M18" s="14">
        <v>17235</v>
      </c>
    </row>
    <row r="19" spans="2:13" s="2" customFormat="1" ht="15" customHeight="1" thickBot="1" x14ac:dyDescent="0.25">
      <c r="B19" s="4">
        <v>13</v>
      </c>
      <c r="C19" s="3" t="s">
        <v>24</v>
      </c>
      <c r="D19" s="28">
        <v>76485449.629999995</v>
      </c>
      <c r="E19" s="15">
        <v>69221629.140000001</v>
      </c>
      <c r="F19" s="15">
        <v>1092838.3700000001</v>
      </c>
      <c r="G19" s="15">
        <v>6170982.1200000001</v>
      </c>
      <c r="H19" s="22"/>
      <c r="I19" s="14">
        <v>7505112.7800000003</v>
      </c>
      <c r="J19" s="15">
        <v>4919367.01</v>
      </c>
      <c r="K19" s="15">
        <v>2585745.77</v>
      </c>
      <c r="L19" s="12"/>
      <c r="M19" s="14">
        <v>83632</v>
      </c>
    </row>
    <row r="20" spans="2:13" s="2" customFormat="1" ht="15" customHeight="1" thickBot="1" x14ac:dyDescent="0.25">
      <c r="B20" s="4">
        <v>14</v>
      </c>
      <c r="C20" s="3" t="s">
        <v>25</v>
      </c>
      <c r="D20" s="28">
        <v>28570378.199999999</v>
      </c>
      <c r="E20" s="15">
        <v>23805649.530000001</v>
      </c>
      <c r="F20" s="15">
        <v>1875730.99</v>
      </c>
      <c r="G20" s="15">
        <v>2888997.68</v>
      </c>
      <c r="H20" s="22"/>
      <c r="I20" s="14">
        <v>18183603.059999999</v>
      </c>
      <c r="J20" s="15">
        <v>11352410.710000001</v>
      </c>
      <c r="K20" s="15">
        <v>6831192.3499999996</v>
      </c>
      <c r="L20" s="12"/>
      <c r="M20" s="14">
        <v>386</v>
      </c>
    </row>
    <row r="21" spans="2:13" s="2" customFormat="1" ht="15" customHeight="1" thickBot="1" x14ac:dyDescent="0.25">
      <c r="B21" s="4">
        <v>15</v>
      </c>
      <c r="C21" s="3" t="s">
        <v>26</v>
      </c>
      <c r="D21" s="28">
        <v>1129398.47</v>
      </c>
      <c r="E21" s="15">
        <v>1088576.0900000001</v>
      </c>
      <c r="F21" s="15">
        <v>4303.53</v>
      </c>
      <c r="G21" s="15">
        <v>36518.85</v>
      </c>
      <c r="H21" s="22"/>
      <c r="I21" s="14">
        <v>2595252.6</v>
      </c>
      <c r="J21" s="15">
        <v>373134.34</v>
      </c>
      <c r="K21" s="15">
        <v>2222118.2599999998</v>
      </c>
      <c r="L21" s="12"/>
      <c r="M21" s="14">
        <v>84998</v>
      </c>
    </row>
    <row r="22" spans="2:13" s="2" customFormat="1" ht="15" customHeight="1" thickBot="1" x14ac:dyDescent="0.25">
      <c r="B22" s="4">
        <v>16</v>
      </c>
      <c r="C22" s="3" t="s">
        <v>27</v>
      </c>
      <c r="D22" s="28">
        <v>39051922.770000003</v>
      </c>
      <c r="E22" s="15">
        <v>27948778.100000001</v>
      </c>
      <c r="F22" s="15">
        <v>8286640.4699999997</v>
      </c>
      <c r="G22" s="15">
        <v>2816504.2</v>
      </c>
      <c r="H22" s="22"/>
      <c r="I22" s="14">
        <v>4317890.3600000003</v>
      </c>
      <c r="J22" s="15">
        <v>921325.26</v>
      </c>
      <c r="K22" s="15">
        <v>3396565.1</v>
      </c>
      <c r="L22" s="12"/>
      <c r="M22" s="14">
        <v>29440</v>
      </c>
    </row>
    <row r="23" spans="2:13" s="2" customFormat="1" ht="15" customHeight="1" thickBot="1" x14ac:dyDescent="0.25">
      <c r="B23" s="4">
        <v>17</v>
      </c>
      <c r="C23" s="3" t="s">
        <v>28</v>
      </c>
      <c r="D23" s="28">
        <v>42669772.5</v>
      </c>
      <c r="E23" s="15">
        <v>32993910.039999999</v>
      </c>
      <c r="F23" s="15">
        <v>1628464.99</v>
      </c>
      <c r="G23" s="15">
        <v>8047397.4699999997</v>
      </c>
      <c r="H23" s="22"/>
      <c r="I23" s="14">
        <v>4907321.5599999996</v>
      </c>
      <c r="J23" s="15">
        <v>13377.81</v>
      </c>
      <c r="K23" s="15">
        <v>4893943.75</v>
      </c>
      <c r="L23" s="12"/>
      <c r="M23" s="14">
        <v>1091200</v>
      </c>
    </row>
    <row r="24" spans="2:13" s="2" customFormat="1" ht="15" customHeight="1" thickBot="1" x14ac:dyDescent="0.25">
      <c r="B24" s="4">
        <v>18</v>
      </c>
      <c r="C24" s="3" t="s">
        <v>29</v>
      </c>
      <c r="D24" s="28">
        <v>144973627.91999999</v>
      </c>
      <c r="E24" s="15">
        <v>79112575.519999996</v>
      </c>
      <c r="F24" s="15">
        <v>48952610.479999997</v>
      </c>
      <c r="G24" s="15">
        <v>16908441.920000002</v>
      </c>
      <c r="H24" s="22"/>
      <c r="I24" s="14">
        <v>26377038.43</v>
      </c>
      <c r="J24" s="15">
        <v>1028302.12</v>
      </c>
      <c r="K24" s="15">
        <v>25348736.309999999</v>
      </c>
      <c r="L24" s="12"/>
      <c r="M24" s="14">
        <v>5152499</v>
      </c>
    </row>
    <row r="25" spans="2:13" ht="15.75" thickBot="1" x14ac:dyDescent="0.3"/>
    <row r="26" spans="2:13" s="11" customFormat="1" ht="15.75" thickBot="1" x14ac:dyDescent="0.3">
      <c r="B26" s="30"/>
      <c r="C26" s="21" t="s">
        <v>43</v>
      </c>
      <c r="D26" s="35">
        <f>D6+D7+D8+D9+D10+D11+D12+D13+D14+D17+D18+D19+D20+D21+D22+D23+D24</f>
        <v>2385841716.7099996</v>
      </c>
      <c r="E26" s="36">
        <f>E6+E7+E8+E9+E10+E11+E12+E13+E14+E17+E18+E19+E20+E21+E22+E23+E24</f>
        <v>1893093631.46</v>
      </c>
      <c r="F26" s="36">
        <f t="shared" ref="F26:M26" si="4">F6+F7+F8+F9+F10+F11+F12+F13+F14+F17+F18+F19+F20+F21+F22+F23+F24</f>
        <v>88858487.969999999</v>
      </c>
      <c r="G26" s="36">
        <f t="shared" si="4"/>
        <v>403889597.29000008</v>
      </c>
      <c r="H26" s="32"/>
      <c r="I26" s="35">
        <f t="shared" si="4"/>
        <v>867240071.74999988</v>
      </c>
      <c r="J26" s="33">
        <f t="shared" si="4"/>
        <v>141627550.69999999</v>
      </c>
      <c r="K26" s="33">
        <f t="shared" si="4"/>
        <v>725612521.04999995</v>
      </c>
      <c r="L26" s="34"/>
      <c r="M26" s="35">
        <f t="shared" si="4"/>
        <v>14786494</v>
      </c>
    </row>
  </sheetData>
  <mergeCells count="2">
    <mergeCell ref="B5:C5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C1" zoomScaleNormal="100" workbookViewId="0">
      <selection activeCell="D54" sqref="D54"/>
    </sheetView>
  </sheetViews>
  <sheetFormatPr defaultRowHeight="15" outlineLevelRow="3" outlineLevelCol="1" x14ac:dyDescent="0.25"/>
  <cols>
    <col min="1" max="1" width="3.85546875" style="9" customWidth="1"/>
    <col min="2" max="2" width="48.7109375" style="9" customWidth="1"/>
    <col min="3" max="3" width="4.42578125" style="9" customWidth="1"/>
    <col min="4" max="4" width="52.140625" style="9" customWidth="1"/>
    <col min="5" max="5" width="19.28515625" style="9" hidden="1" customWidth="1" outlineLevel="1"/>
    <col min="6" max="6" width="22.85546875" style="9" hidden="1" customWidth="1" outlineLevel="1"/>
    <col min="7" max="7" width="19.5703125" style="9" hidden="1" customWidth="1" outlineLevel="1"/>
    <col min="8" max="8" width="14.28515625" style="9" customWidth="1" collapsed="1"/>
    <col min="9" max="9" width="16.85546875" style="9" hidden="1" customWidth="1" outlineLevel="1"/>
    <col min="10" max="10" width="15" style="9" hidden="1" customWidth="1" outlineLevel="1"/>
    <col min="11" max="11" width="15.140625" style="9" hidden="1" customWidth="1" outlineLevel="1"/>
    <col min="12" max="12" width="2.42578125" customWidth="1" collapsed="1"/>
    <col min="13" max="13" width="17" style="9" customWidth="1" collapsed="1"/>
    <col min="14" max="14" width="15.85546875" style="9" hidden="1" customWidth="1" outlineLevel="1"/>
    <col min="15" max="15" width="16.7109375" style="9" hidden="1" customWidth="1" outlineLevel="1"/>
    <col min="16" max="16" width="2.140625" style="9" customWidth="1" collapsed="1"/>
    <col min="17" max="17" width="11.42578125" style="9" customWidth="1"/>
    <col min="18" max="18" width="11.140625" style="9" hidden="1" customWidth="1"/>
    <col min="19" max="19" width="12.42578125" style="9" customWidth="1"/>
    <col min="20" max="16384" width="9.140625" style="9"/>
  </cols>
  <sheetData>
    <row r="1" spans="1:19" x14ac:dyDescent="0.25">
      <c r="L1" s="9"/>
    </row>
    <row r="2" spans="1:19" s="2" customFormat="1" ht="12" x14ac:dyDescent="0.2">
      <c r="A2" s="1" t="s">
        <v>44</v>
      </c>
      <c r="P2" s="11"/>
    </row>
    <row r="3" spans="1:19" s="2" customFormat="1" ht="12.75" thickBot="1" x14ac:dyDescent="0.25">
      <c r="P3" s="11"/>
    </row>
    <row r="4" spans="1:19" s="2" customFormat="1" ht="24.75" customHeight="1" thickBot="1" x14ac:dyDescent="0.25">
      <c r="A4" s="60" t="s">
        <v>60</v>
      </c>
      <c r="B4" s="61"/>
      <c r="C4" s="58" t="s">
        <v>9</v>
      </c>
      <c r="D4" s="59"/>
      <c r="E4" s="46" t="s">
        <v>10</v>
      </c>
      <c r="F4" s="46" t="s">
        <v>11</v>
      </c>
      <c r="G4" s="46" t="s">
        <v>12</v>
      </c>
      <c r="H4" s="5" t="s">
        <v>3</v>
      </c>
      <c r="I4" s="5" t="s">
        <v>0</v>
      </c>
      <c r="J4" s="5" t="s">
        <v>1</v>
      </c>
      <c r="K4" s="5" t="s">
        <v>2</v>
      </c>
      <c r="M4" s="5" t="s">
        <v>52</v>
      </c>
      <c r="N4" s="5" t="s">
        <v>4</v>
      </c>
      <c r="O4" s="16" t="s">
        <v>5</v>
      </c>
      <c r="P4" s="10"/>
      <c r="Q4" s="5" t="s">
        <v>6</v>
      </c>
      <c r="R4" s="5" t="s">
        <v>7</v>
      </c>
      <c r="S4" s="5" t="s">
        <v>8</v>
      </c>
    </row>
    <row r="5" spans="1:19" s="2" customFormat="1" ht="15" customHeight="1" thickBot="1" x14ac:dyDescent="0.25">
      <c r="A5" s="3" t="s">
        <v>31</v>
      </c>
      <c r="B5" s="3" t="s">
        <v>30</v>
      </c>
      <c r="C5" s="8" t="s">
        <v>54</v>
      </c>
      <c r="D5" s="3" t="s">
        <v>66</v>
      </c>
      <c r="E5" s="52"/>
      <c r="F5" s="52"/>
      <c r="G5" s="52"/>
      <c r="H5" s="14">
        <f>H6+H15+H21</f>
        <v>1224454087.3299999</v>
      </c>
      <c r="I5" s="14">
        <f t="shared" ref="I5:S5" si="0">I6+I15+I21</f>
        <v>1207941399.0799999</v>
      </c>
      <c r="J5" s="14">
        <f t="shared" si="0"/>
        <v>2702330.03</v>
      </c>
      <c r="K5" s="14">
        <f t="shared" si="0"/>
        <v>13810358.219999999</v>
      </c>
      <c r="M5" s="14">
        <f t="shared" si="0"/>
        <v>1106012338.4299998</v>
      </c>
      <c r="N5" s="14">
        <f t="shared" si="0"/>
        <v>52370144.950000003</v>
      </c>
      <c r="O5" s="14">
        <f t="shared" si="0"/>
        <v>1053642193.49</v>
      </c>
      <c r="P5" s="10"/>
      <c r="Q5" s="14">
        <f t="shared" si="0"/>
        <v>1397427</v>
      </c>
      <c r="R5" s="14">
        <f t="shared" si="0"/>
        <v>4605351</v>
      </c>
      <c r="S5" s="14">
        <f t="shared" si="0"/>
        <v>7569187</v>
      </c>
    </row>
    <row r="6" spans="1:19" s="7" customFormat="1" ht="15" hidden="1" customHeight="1" outlineLevel="1" thickBot="1" x14ac:dyDescent="0.25">
      <c r="A6" s="3" t="s">
        <v>31</v>
      </c>
      <c r="B6" s="3" t="s">
        <v>32</v>
      </c>
      <c r="C6" s="3" t="s">
        <v>33</v>
      </c>
      <c r="D6" s="3" t="s">
        <v>65</v>
      </c>
      <c r="E6" s="52"/>
      <c r="F6" s="52"/>
      <c r="G6" s="52"/>
      <c r="H6" s="14">
        <f>H7+H8+H9+H10+H11+H12+H13+H14</f>
        <v>463195233.23000002</v>
      </c>
      <c r="I6" s="14">
        <f t="shared" ref="I6:K6" si="1">I7+I8+I9+I10+I11+I12+I13+I14</f>
        <v>458506388.00999999</v>
      </c>
      <c r="J6" s="14">
        <f t="shared" si="1"/>
        <v>751042.34999999986</v>
      </c>
      <c r="K6" s="14">
        <f t="shared" si="1"/>
        <v>3937802.87</v>
      </c>
      <c r="L6" s="47"/>
      <c r="M6" s="14">
        <f t="shared" ref="M6" si="2">M7+M8+M9+M10+M11+M12+M13+M14</f>
        <v>440954534.02999997</v>
      </c>
      <c r="N6" s="6">
        <f t="shared" ref="N6" si="3">N7+N8+N9+N10+N11+N12+N13+N14</f>
        <v>22071044.52</v>
      </c>
      <c r="O6" s="6">
        <f t="shared" ref="O6" si="4">O7+O8+O9+O10+O11+O12+O13+O14</f>
        <v>418883489.51999998</v>
      </c>
      <c r="P6" s="10"/>
      <c r="Q6" s="14">
        <f t="shared" ref="Q6" si="5">Q7+Q8+Q9+Q10+Q11+Q12+Q13+Q14</f>
        <v>1068779</v>
      </c>
      <c r="R6" s="14">
        <f t="shared" ref="R6" si="6">R7+R8+R9+R10+R11+R12+R13+R14</f>
        <v>1540811</v>
      </c>
      <c r="S6" s="14">
        <f t="shared" ref="S6" si="7">S7+S8+S9+S10+S11+S12+S13+S14</f>
        <v>5200870</v>
      </c>
    </row>
    <row r="7" spans="1:19" s="38" customFormat="1" ht="15" hidden="1" customHeight="1" outlineLevel="2" thickBot="1" x14ac:dyDescent="0.25">
      <c r="A7" s="37" t="s">
        <v>31</v>
      </c>
      <c r="B7" s="37" t="s">
        <v>32</v>
      </c>
      <c r="C7" s="55" t="s">
        <v>33</v>
      </c>
      <c r="D7" s="37" t="s">
        <v>34</v>
      </c>
      <c r="E7" s="54" t="s">
        <v>46</v>
      </c>
      <c r="F7" s="54" t="s">
        <v>50</v>
      </c>
      <c r="G7" s="54" t="s">
        <v>48</v>
      </c>
      <c r="H7" s="18">
        <v>8574115.6300000008</v>
      </c>
      <c r="I7" s="40">
        <v>7467158.7800000003</v>
      </c>
      <c r="J7" s="40">
        <v>13115.02</v>
      </c>
      <c r="K7" s="40">
        <v>1093841.83</v>
      </c>
      <c r="L7" s="48"/>
      <c r="M7" s="18">
        <v>0</v>
      </c>
      <c r="N7" s="40">
        <v>0</v>
      </c>
      <c r="O7" s="41">
        <v>0</v>
      </c>
      <c r="P7" s="39"/>
      <c r="Q7" s="18">
        <v>66384</v>
      </c>
      <c r="R7" s="18">
        <v>99280</v>
      </c>
      <c r="S7" s="18">
        <v>67253</v>
      </c>
    </row>
    <row r="8" spans="1:19" s="38" customFormat="1" ht="15" hidden="1" customHeight="1" outlineLevel="2" thickBot="1" x14ac:dyDescent="0.25">
      <c r="A8" s="37" t="s">
        <v>31</v>
      </c>
      <c r="B8" s="37" t="s">
        <v>32</v>
      </c>
      <c r="C8" s="55" t="s">
        <v>33</v>
      </c>
      <c r="D8" s="37" t="s">
        <v>34</v>
      </c>
      <c r="E8" s="54" t="s">
        <v>46</v>
      </c>
      <c r="F8" s="54" t="s">
        <v>51</v>
      </c>
      <c r="G8" s="54" t="s">
        <v>48</v>
      </c>
      <c r="H8" s="18">
        <v>47196640.109999999</v>
      </c>
      <c r="I8" s="40">
        <v>45198840.109999999</v>
      </c>
      <c r="J8" s="40">
        <v>1076.1199999999999</v>
      </c>
      <c r="K8" s="40">
        <v>1996723.88</v>
      </c>
      <c r="L8" s="48"/>
      <c r="M8" s="18">
        <v>0</v>
      </c>
      <c r="N8" s="40">
        <v>0</v>
      </c>
      <c r="O8" s="41">
        <v>0</v>
      </c>
      <c r="P8" s="39"/>
      <c r="Q8" s="18">
        <v>567309</v>
      </c>
      <c r="R8" s="18">
        <v>779430</v>
      </c>
      <c r="S8" s="18">
        <v>575965</v>
      </c>
    </row>
    <row r="9" spans="1:19" s="38" customFormat="1" ht="15" hidden="1" customHeight="1" outlineLevel="2" thickBot="1" x14ac:dyDescent="0.25">
      <c r="A9" s="37" t="s">
        <v>31</v>
      </c>
      <c r="B9" s="37" t="s">
        <v>32</v>
      </c>
      <c r="C9" s="55" t="s">
        <v>33</v>
      </c>
      <c r="D9" s="37" t="s">
        <v>34</v>
      </c>
      <c r="E9" s="54" t="s">
        <v>46</v>
      </c>
      <c r="F9" s="54" t="s">
        <v>50</v>
      </c>
      <c r="G9" s="54" t="s">
        <v>48</v>
      </c>
      <c r="H9" s="18">
        <v>9415121.3599999994</v>
      </c>
      <c r="I9" s="40">
        <v>9213103.8100000005</v>
      </c>
      <c r="J9" s="40">
        <v>115.07</v>
      </c>
      <c r="K9" s="40">
        <v>201902.48</v>
      </c>
      <c r="L9" s="48"/>
      <c r="M9" s="18">
        <v>0</v>
      </c>
      <c r="N9" s="40">
        <v>0</v>
      </c>
      <c r="O9" s="41">
        <v>0</v>
      </c>
      <c r="P9" s="39"/>
      <c r="Q9" s="18">
        <v>33454</v>
      </c>
      <c r="R9" s="18">
        <v>34023</v>
      </c>
      <c r="S9" s="18">
        <v>33218</v>
      </c>
    </row>
    <row r="10" spans="1:19" s="38" customFormat="1" ht="15" hidden="1" customHeight="1" outlineLevel="2" thickBot="1" x14ac:dyDescent="0.25">
      <c r="A10" s="37" t="s">
        <v>31</v>
      </c>
      <c r="B10" s="37" t="s">
        <v>32</v>
      </c>
      <c r="C10" s="55" t="s">
        <v>33</v>
      </c>
      <c r="D10" s="37" t="s">
        <v>34</v>
      </c>
      <c r="E10" s="54" t="s">
        <v>46</v>
      </c>
      <c r="F10" s="54" t="s">
        <v>51</v>
      </c>
      <c r="G10" s="54" t="s">
        <v>48</v>
      </c>
      <c r="H10" s="18">
        <v>131694078.68000001</v>
      </c>
      <c r="I10" s="40">
        <v>131273145.87</v>
      </c>
      <c r="J10" s="40">
        <v>2142.85</v>
      </c>
      <c r="K10" s="40">
        <v>418789.96</v>
      </c>
      <c r="L10" s="48"/>
      <c r="M10" s="18">
        <v>0</v>
      </c>
      <c r="N10" s="40">
        <v>0</v>
      </c>
      <c r="O10" s="41">
        <v>0</v>
      </c>
      <c r="P10" s="39"/>
      <c r="Q10" s="18">
        <v>378941</v>
      </c>
      <c r="R10" s="18">
        <v>454125</v>
      </c>
      <c r="S10" s="18">
        <v>374016</v>
      </c>
    </row>
    <row r="11" spans="1:19" s="38" customFormat="1" ht="15" hidden="1" customHeight="1" outlineLevel="2" thickBot="1" x14ac:dyDescent="0.25">
      <c r="A11" s="37" t="s">
        <v>31</v>
      </c>
      <c r="B11" s="37" t="s">
        <v>32</v>
      </c>
      <c r="C11" s="55" t="s">
        <v>33</v>
      </c>
      <c r="D11" s="37" t="s">
        <v>34</v>
      </c>
      <c r="E11" s="54" t="s">
        <v>47</v>
      </c>
      <c r="F11" s="54" t="s">
        <v>45</v>
      </c>
      <c r="G11" s="54" t="s">
        <v>45</v>
      </c>
      <c r="H11" s="18">
        <v>130830093.54000001</v>
      </c>
      <c r="I11" s="40">
        <v>129905832.28</v>
      </c>
      <c r="J11" s="40">
        <v>734295.85</v>
      </c>
      <c r="K11" s="40">
        <v>189965.41</v>
      </c>
      <c r="L11" s="48"/>
      <c r="M11" s="18">
        <v>58830802.840000004</v>
      </c>
      <c r="N11" s="40">
        <v>14928417.15</v>
      </c>
      <c r="O11" s="41">
        <v>43902385.700000003</v>
      </c>
      <c r="P11" s="39"/>
      <c r="Q11" s="18">
        <v>12140</v>
      </c>
      <c r="R11" s="18">
        <v>161750</v>
      </c>
      <c r="S11" s="18">
        <v>4127973</v>
      </c>
    </row>
    <row r="12" spans="1:19" s="38" customFormat="1" ht="15" hidden="1" customHeight="1" outlineLevel="2" thickBot="1" x14ac:dyDescent="0.25">
      <c r="A12" s="37" t="s">
        <v>31</v>
      </c>
      <c r="B12" s="37" t="s">
        <v>32</v>
      </c>
      <c r="C12" s="55" t="s">
        <v>33</v>
      </c>
      <c r="D12" s="37" t="s">
        <v>34</v>
      </c>
      <c r="E12" s="54" t="s">
        <v>46</v>
      </c>
      <c r="F12" s="54" t="s">
        <v>50</v>
      </c>
      <c r="G12" s="54" t="s">
        <v>49</v>
      </c>
      <c r="H12" s="18">
        <v>135485183.91</v>
      </c>
      <c r="I12" s="40">
        <v>135448307.16</v>
      </c>
      <c r="J12" s="40">
        <v>297.44</v>
      </c>
      <c r="K12" s="40">
        <v>36579.31</v>
      </c>
      <c r="L12" s="48"/>
      <c r="M12" s="18">
        <v>0</v>
      </c>
      <c r="N12" s="40">
        <v>0</v>
      </c>
      <c r="O12" s="41">
        <v>0</v>
      </c>
      <c r="P12" s="39"/>
      <c r="Q12" s="18">
        <v>10551</v>
      </c>
      <c r="R12" s="18">
        <v>12203</v>
      </c>
      <c r="S12" s="18">
        <v>22445</v>
      </c>
    </row>
    <row r="13" spans="1:19" s="38" customFormat="1" ht="15" hidden="1" customHeight="1" outlineLevel="2" thickBot="1" x14ac:dyDescent="0.25">
      <c r="A13" s="37" t="s">
        <v>31</v>
      </c>
      <c r="B13" s="37" t="s">
        <v>32</v>
      </c>
      <c r="C13" s="55" t="s">
        <v>33</v>
      </c>
      <c r="D13" s="37" t="s">
        <v>34</v>
      </c>
      <c r="E13" s="54" t="s">
        <v>46</v>
      </c>
      <c r="F13" s="54" t="s">
        <v>45</v>
      </c>
      <c r="G13" s="54" t="s">
        <v>49</v>
      </c>
      <c r="H13" s="18">
        <v>0</v>
      </c>
      <c r="I13" s="40">
        <v>0</v>
      </c>
      <c r="J13" s="40">
        <v>0</v>
      </c>
      <c r="K13" s="40">
        <v>0</v>
      </c>
      <c r="L13" s="48"/>
      <c r="M13" s="14">
        <v>57735200.799999997</v>
      </c>
      <c r="N13" s="40">
        <v>64281.440000000002</v>
      </c>
      <c r="O13" s="41">
        <v>57670919.359999999</v>
      </c>
      <c r="P13" s="39"/>
      <c r="Q13" s="14">
        <v>0</v>
      </c>
      <c r="R13" s="14">
        <v>0</v>
      </c>
      <c r="S13" s="14">
        <v>0</v>
      </c>
    </row>
    <row r="14" spans="1:19" s="38" customFormat="1" ht="15" hidden="1" customHeight="1" outlineLevel="2" thickBot="1" x14ac:dyDescent="0.25">
      <c r="A14" s="37" t="s">
        <v>31</v>
      </c>
      <c r="B14" s="37" t="s">
        <v>32</v>
      </c>
      <c r="C14" s="55" t="s">
        <v>33</v>
      </c>
      <c r="D14" s="37" t="s">
        <v>34</v>
      </c>
      <c r="E14" s="54" t="s">
        <v>46</v>
      </c>
      <c r="F14" s="54" t="s">
        <v>45</v>
      </c>
      <c r="G14" s="54" t="s">
        <v>48</v>
      </c>
      <c r="H14" s="18">
        <v>0</v>
      </c>
      <c r="I14" s="40">
        <v>0</v>
      </c>
      <c r="J14" s="40">
        <v>0</v>
      </c>
      <c r="K14" s="40">
        <v>0</v>
      </c>
      <c r="L14" s="48"/>
      <c r="M14" s="14">
        <v>324388530.38999999</v>
      </c>
      <c r="N14" s="40">
        <v>7078345.9299999997</v>
      </c>
      <c r="O14" s="41">
        <v>317310184.45999998</v>
      </c>
      <c r="P14" s="39"/>
      <c r="Q14" s="14">
        <v>0</v>
      </c>
      <c r="R14" s="14">
        <v>0</v>
      </c>
      <c r="S14" s="14">
        <v>0</v>
      </c>
    </row>
    <row r="15" spans="1:19" s="7" customFormat="1" ht="15" hidden="1" customHeight="1" outlineLevel="1" collapsed="1" thickBot="1" x14ac:dyDescent="0.25">
      <c r="A15" s="3" t="s">
        <v>31</v>
      </c>
      <c r="B15" s="3" t="s">
        <v>32</v>
      </c>
      <c r="C15" s="3" t="s">
        <v>35</v>
      </c>
      <c r="D15" s="3" t="s">
        <v>36</v>
      </c>
      <c r="E15" s="52"/>
      <c r="F15" s="52"/>
      <c r="G15" s="52"/>
      <c r="H15" s="14">
        <f>H16+H17+H18+H19+H20</f>
        <v>142438519.76999998</v>
      </c>
      <c r="I15" s="14">
        <f t="shared" ref="I15:S15" si="8">I16+I17+I18+I19+I20</f>
        <v>142163007.62</v>
      </c>
      <c r="J15" s="14">
        <f t="shared" si="8"/>
        <v>3625.77</v>
      </c>
      <c r="K15" s="14">
        <f t="shared" si="8"/>
        <v>271886.38</v>
      </c>
      <c r="L15" s="48"/>
      <c r="M15" s="14">
        <f t="shared" si="8"/>
        <v>226921863.74000001</v>
      </c>
      <c r="N15" s="6">
        <f t="shared" si="8"/>
        <v>0</v>
      </c>
      <c r="O15" s="6">
        <f t="shared" si="8"/>
        <v>226921863.74000001</v>
      </c>
      <c r="P15" s="39"/>
      <c r="Q15" s="14">
        <f t="shared" si="8"/>
        <v>326454</v>
      </c>
      <c r="R15" s="14">
        <f t="shared" si="8"/>
        <v>338775</v>
      </c>
      <c r="S15" s="14">
        <f t="shared" si="8"/>
        <v>337007</v>
      </c>
    </row>
    <row r="16" spans="1:19" s="2" customFormat="1" ht="15" hidden="1" customHeight="1" outlineLevel="2" thickBot="1" x14ac:dyDescent="0.25">
      <c r="A16" s="37" t="s">
        <v>31</v>
      </c>
      <c r="B16" s="37" t="s">
        <v>32</v>
      </c>
      <c r="C16" s="55" t="s">
        <v>35</v>
      </c>
      <c r="D16" s="37" t="s">
        <v>36</v>
      </c>
      <c r="E16" s="37" t="s">
        <v>46</v>
      </c>
      <c r="F16" s="37" t="s">
        <v>50</v>
      </c>
      <c r="G16" s="37" t="s">
        <v>49</v>
      </c>
      <c r="H16" s="18">
        <v>23267570.760000002</v>
      </c>
      <c r="I16" s="40">
        <v>23262190.300000001</v>
      </c>
      <c r="J16" s="40">
        <v>565.26</v>
      </c>
      <c r="K16" s="40">
        <v>4815.2</v>
      </c>
      <c r="L16" s="48"/>
      <c r="M16" s="18">
        <v>0</v>
      </c>
      <c r="N16" s="40">
        <v>0</v>
      </c>
      <c r="O16" s="41">
        <v>0</v>
      </c>
      <c r="P16" s="39"/>
      <c r="Q16" s="18">
        <v>13761</v>
      </c>
      <c r="R16" s="18">
        <v>14052</v>
      </c>
      <c r="S16" s="18">
        <v>22611</v>
      </c>
    </row>
    <row r="17" spans="1:19" s="2" customFormat="1" ht="15" hidden="1" customHeight="1" outlineLevel="2" thickBot="1" x14ac:dyDescent="0.25">
      <c r="A17" s="37" t="s">
        <v>31</v>
      </c>
      <c r="B17" s="37" t="s">
        <v>32</v>
      </c>
      <c r="C17" s="55" t="s">
        <v>35</v>
      </c>
      <c r="D17" s="37" t="s">
        <v>36</v>
      </c>
      <c r="E17" s="37" t="s">
        <v>46</v>
      </c>
      <c r="F17" s="37" t="s">
        <v>50</v>
      </c>
      <c r="G17" s="37" t="s">
        <v>48</v>
      </c>
      <c r="H17" s="18">
        <v>7757421.0999999996</v>
      </c>
      <c r="I17" s="40">
        <v>7643945.0999999996</v>
      </c>
      <c r="J17" s="40">
        <v>226.05</v>
      </c>
      <c r="K17" s="40">
        <v>113249.95</v>
      </c>
      <c r="L17" s="48"/>
      <c r="M17" s="18">
        <v>0</v>
      </c>
      <c r="N17" s="40">
        <v>0</v>
      </c>
      <c r="O17" s="41">
        <v>0</v>
      </c>
      <c r="P17" s="39"/>
      <c r="Q17" s="18">
        <v>8207</v>
      </c>
      <c r="R17" s="18">
        <v>8378</v>
      </c>
      <c r="S17" s="18">
        <v>8211</v>
      </c>
    </row>
    <row r="18" spans="1:19" s="2" customFormat="1" ht="15" hidden="1" customHeight="1" outlineLevel="2" thickBot="1" x14ac:dyDescent="0.25">
      <c r="A18" s="37" t="s">
        <v>31</v>
      </c>
      <c r="B18" s="37" t="s">
        <v>32</v>
      </c>
      <c r="C18" s="55" t="s">
        <v>35</v>
      </c>
      <c r="D18" s="37" t="s">
        <v>36</v>
      </c>
      <c r="E18" s="37" t="s">
        <v>46</v>
      </c>
      <c r="F18" s="37" t="s">
        <v>51</v>
      </c>
      <c r="G18" s="37" t="s">
        <v>48</v>
      </c>
      <c r="H18" s="18">
        <v>111413527.91</v>
      </c>
      <c r="I18" s="40">
        <v>111256872.22</v>
      </c>
      <c r="J18" s="40">
        <v>2834.46</v>
      </c>
      <c r="K18" s="40">
        <v>153821.23000000001</v>
      </c>
      <c r="L18" s="48"/>
      <c r="M18" s="18">
        <v>0</v>
      </c>
      <c r="N18" s="40">
        <v>0</v>
      </c>
      <c r="O18" s="41">
        <v>0</v>
      </c>
      <c r="P18" s="39"/>
      <c r="Q18" s="18">
        <v>304486</v>
      </c>
      <c r="R18" s="18">
        <v>316345</v>
      </c>
      <c r="S18" s="18">
        <v>306185</v>
      </c>
    </row>
    <row r="19" spans="1:19" s="2" customFormat="1" ht="15" hidden="1" customHeight="1" outlineLevel="2" thickBot="1" x14ac:dyDescent="0.25">
      <c r="A19" s="37" t="s">
        <v>31</v>
      </c>
      <c r="B19" s="37" t="s">
        <v>32</v>
      </c>
      <c r="C19" s="55" t="s">
        <v>35</v>
      </c>
      <c r="D19" s="37" t="s">
        <v>36</v>
      </c>
      <c r="E19" s="37" t="s">
        <v>46</v>
      </c>
      <c r="F19" s="54"/>
      <c r="G19" s="37" t="s">
        <v>49</v>
      </c>
      <c r="H19" s="14">
        <v>0</v>
      </c>
      <c r="I19" s="40">
        <v>0</v>
      </c>
      <c r="J19" s="40">
        <v>0</v>
      </c>
      <c r="K19" s="40">
        <v>0</v>
      </c>
      <c r="L19" s="48"/>
      <c r="M19" s="14">
        <v>117967378.98999999</v>
      </c>
      <c r="N19" s="40">
        <v>0</v>
      </c>
      <c r="O19" s="41">
        <v>117967378.98999999</v>
      </c>
      <c r="P19" s="39"/>
      <c r="Q19" s="14">
        <v>0</v>
      </c>
      <c r="R19" s="14">
        <v>0</v>
      </c>
      <c r="S19" s="14">
        <v>0</v>
      </c>
    </row>
    <row r="20" spans="1:19" s="2" customFormat="1" ht="15" hidden="1" customHeight="1" outlineLevel="2" thickBot="1" x14ac:dyDescent="0.25">
      <c r="A20" s="37" t="s">
        <v>31</v>
      </c>
      <c r="B20" s="37" t="s">
        <v>32</v>
      </c>
      <c r="C20" s="55" t="s">
        <v>35</v>
      </c>
      <c r="D20" s="37" t="s">
        <v>36</v>
      </c>
      <c r="E20" s="37" t="s">
        <v>46</v>
      </c>
      <c r="F20" s="54"/>
      <c r="G20" s="37" t="s">
        <v>48</v>
      </c>
      <c r="H20" s="14">
        <v>0</v>
      </c>
      <c r="I20" s="40">
        <v>0</v>
      </c>
      <c r="J20" s="40">
        <v>0</v>
      </c>
      <c r="K20" s="40">
        <v>0</v>
      </c>
      <c r="L20" s="48"/>
      <c r="M20" s="14">
        <v>108954484.75</v>
      </c>
      <c r="N20" s="40">
        <v>0</v>
      </c>
      <c r="O20" s="41">
        <v>108954484.75</v>
      </c>
      <c r="P20" s="39"/>
      <c r="Q20" s="14">
        <v>0</v>
      </c>
      <c r="R20" s="14">
        <v>0</v>
      </c>
      <c r="S20" s="14">
        <v>0</v>
      </c>
    </row>
    <row r="21" spans="1:19" s="7" customFormat="1" ht="15" hidden="1" customHeight="1" outlineLevel="1" collapsed="1" thickBot="1" x14ac:dyDescent="0.25">
      <c r="A21" s="3" t="s">
        <v>31</v>
      </c>
      <c r="B21" s="3" t="s">
        <v>32</v>
      </c>
      <c r="C21" s="3" t="s">
        <v>37</v>
      </c>
      <c r="D21" s="3" t="s">
        <v>38</v>
      </c>
      <c r="E21" s="52"/>
      <c r="F21" s="52"/>
      <c r="G21" s="52"/>
      <c r="H21" s="14">
        <f>H22+H23+H24+H25</f>
        <v>618820334.33000004</v>
      </c>
      <c r="I21" s="14">
        <f t="shared" ref="I21:S21" si="9">I22+I23+I24+I25</f>
        <v>607272003.45000005</v>
      </c>
      <c r="J21" s="14">
        <f t="shared" si="9"/>
        <v>1947661.91</v>
      </c>
      <c r="K21" s="14">
        <f t="shared" si="9"/>
        <v>9600668.9699999988</v>
      </c>
      <c r="L21" s="48"/>
      <c r="M21" s="14">
        <f t="shared" si="9"/>
        <v>438135940.65999997</v>
      </c>
      <c r="N21" s="14">
        <f t="shared" si="9"/>
        <v>30299100.43</v>
      </c>
      <c r="O21" s="14">
        <f t="shared" si="9"/>
        <v>407836840.23000002</v>
      </c>
      <c r="P21" s="39"/>
      <c r="Q21" s="14">
        <f t="shared" si="9"/>
        <v>2194</v>
      </c>
      <c r="R21" s="14">
        <f t="shared" si="9"/>
        <v>2725765</v>
      </c>
      <c r="S21" s="14">
        <f t="shared" si="9"/>
        <v>2031310</v>
      </c>
    </row>
    <row r="22" spans="1:19" s="2" customFormat="1" ht="15" hidden="1" customHeight="1" outlineLevel="3" thickBot="1" x14ac:dyDescent="0.25">
      <c r="A22" s="55" t="s">
        <v>31</v>
      </c>
      <c r="B22" s="37" t="s">
        <v>32</v>
      </c>
      <c r="C22" s="55" t="s">
        <v>37</v>
      </c>
      <c r="D22" s="37" t="s">
        <v>38</v>
      </c>
      <c r="E22" s="37" t="s">
        <v>47</v>
      </c>
      <c r="F22" s="54"/>
      <c r="G22" s="54"/>
      <c r="H22" s="18">
        <v>156583838.71000001</v>
      </c>
      <c r="I22" s="40">
        <v>154201906.58000001</v>
      </c>
      <c r="J22" s="40">
        <v>1927362.47</v>
      </c>
      <c r="K22" s="40">
        <v>454569.66</v>
      </c>
      <c r="L22" s="48"/>
      <c r="M22" s="18">
        <v>123663127.23</v>
      </c>
      <c r="N22" s="40">
        <v>12366545.48</v>
      </c>
      <c r="O22" s="41">
        <v>111296581.75</v>
      </c>
      <c r="P22" s="39"/>
      <c r="Q22" s="18">
        <v>2194</v>
      </c>
      <c r="R22" s="18">
        <v>287908</v>
      </c>
      <c r="S22" s="18">
        <v>1317149</v>
      </c>
    </row>
    <row r="23" spans="1:19" s="2" customFormat="1" ht="15" hidden="1" customHeight="1" outlineLevel="3" thickBot="1" x14ac:dyDescent="0.25">
      <c r="A23" s="55" t="s">
        <v>31</v>
      </c>
      <c r="B23" s="37" t="s">
        <v>32</v>
      </c>
      <c r="C23" s="55" t="s">
        <v>37</v>
      </c>
      <c r="D23" s="37" t="s">
        <v>38</v>
      </c>
      <c r="E23" s="37" t="s">
        <v>46</v>
      </c>
      <c r="F23" s="37" t="s">
        <v>50</v>
      </c>
      <c r="G23" s="54"/>
      <c r="H23" s="18">
        <v>56547910.210000001</v>
      </c>
      <c r="I23" s="40">
        <v>55774639.310000002</v>
      </c>
      <c r="J23" s="40">
        <v>2231.94</v>
      </c>
      <c r="K23" s="40">
        <v>771038.96</v>
      </c>
      <c r="L23" s="48"/>
      <c r="M23" s="18">
        <v>0</v>
      </c>
      <c r="N23" s="40">
        <v>0</v>
      </c>
      <c r="O23" s="41">
        <v>0</v>
      </c>
      <c r="P23" s="39"/>
      <c r="Q23" s="18">
        <v>0</v>
      </c>
      <c r="R23" s="18">
        <v>209104</v>
      </c>
      <c r="S23" s="18">
        <v>50502</v>
      </c>
    </row>
    <row r="24" spans="1:19" s="2" customFormat="1" ht="15" hidden="1" customHeight="1" outlineLevel="3" thickBot="1" x14ac:dyDescent="0.25">
      <c r="A24" s="55" t="s">
        <v>31</v>
      </c>
      <c r="B24" s="37" t="s">
        <v>32</v>
      </c>
      <c r="C24" s="55" t="s">
        <v>37</v>
      </c>
      <c r="D24" s="37" t="s">
        <v>38</v>
      </c>
      <c r="E24" s="37" t="s">
        <v>46</v>
      </c>
      <c r="F24" s="37" t="s">
        <v>51</v>
      </c>
      <c r="G24" s="54"/>
      <c r="H24" s="18">
        <v>405688585.41000003</v>
      </c>
      <c r="I24" s="40">
        <v>397295457.56</v>
      </c>
      <c r="J24" s="40">
        <v>18067.5</v>
      </c>
      <c r="K24" s="40">
        <v>8375060.3499999996</v>
      </c>
      <c r="L24" s="48"/>
      <c r="M24" s="18">
        <v>84712620.579999998</v>
      </c>
      <c r="N24" s="40">
        <v>2303779.23</v>
      </c>
      <c r="O24" s="41">
        <v>82408841.349999994</v>
      </c>
      <c r="P24" s="39"/>
      <c r="Q24" s="18">
        <v>0</v>
      </c>
      <c r="R24" s="18">
        <v>2228753</v>
      </c>
      <c r="S24" s="18">
        <v>663659</v>
      </c>
    </row>
    <row r="25" spans="1:19" s="2" customFormat="1" ht="15" hidden="1" customHeight="1" outlineLevel="3" thickBot="1" x14ac:dyDescent="0.25">
      <c r="A25" s="55" t="s">
        <v>31</v>
      </c>
      <c r="B25" s="37" t="s">
        <v>32</v>
      </c>
      <c r="C25" s="55" t="s">
        <v>37</v>
      </c>
      <c r="D25" s="37" t="s">
        <v>38</v>
      </c>
      <c r="E25" s="37" t="s">
        <v>46</v>
      </c>
      <c r="F25" s="54"/>
      <c r="G25" s="54"/>
      <c r="H25" s="18">
        <v>0</v>
      </c>
      <c r="I25" s="40">
        <v>0</v>
      </c>
      <c r="J25" s="40">
        <v>0</v>
      </c>
      <c r="K25" s="40">
        <v>0</v>
      </c>
      <c r="L25" s="48"/>
      <c r="M25" s="18">
        <v>229760192.84999999</v>
      </c>
      <c r="N25" s="40">
        <v>15628775.720000001</v>
      </c>
      <c r="O25" s="41">
        <v>214131417.13</v>
      </c>
      <c r="P25" s="39"/>
      <c r="Q25" s="18">
        <v>0</v>
      </c>
      <c r="R25" s="18">
        <v>0</v>
      </c>
      <c r="S25" s="18">
        <v>0</v>
      </c>
    </row>
    <row r="26" spans="1:19" s="7" customFormat="1" ht="12.75" collapsed="1" thickBot="1" x14ac:dyDescent="0.25">
      <c r="A26" s="3" t="s">
        <v>39</v>
      </c>
      <c r="B26" s="3" t="s">
        <v>61</v>
      </c>
      <c r="C26" s="56"/>
      <c r="D26" s="53"/>
      <c r="E26" s="53"/>
      <c r="F26" s="53"/>
      <c r="G26" s="53"/>
      <c r="H26" s="14">
        <f>H27+H28+H29+H30+H31+H32+H33</f>
        <v>239641227.07999998</v>
      </c>
      <c r="I26" s="44">
        <f t="shared" ref="I26:S26" si="10">I27+I28+I29+I30+I31+I32+I33</f>
        <v>239252688.94</v>
      </c>
      <c r="J26" s="44">
        <f t="shared" si="10"/>
        <v>0</v>
      </c>
      <c r="K26" s="44">
        <f t="shared" si="10"/>
        <v>388538.14</v>
      </c>
      <c r="L26" s="48"/>
      <c r="M26" s="14">
        <f t="shared" si="10"/>
        <v>368028850.07999998</v>
      </c>
      <c r="N26" s="44">
        <f t="shared" si="10"/>
        <v>0</v>
      </c>
      <c r="O26" s="44">
        <f t="shared" si="10"/>
        <v>368028850.07999998</v>
      </c>
      <c r="P26" s="39"/>
      <c r="Q26" s="14">
        <f t="shared" si="10"/>
        <v>293190</v>
      </c>
      <c r="R26" s="14">
        <f t="shared" si="10"/>
        <v>294289</v>
      </c>
      <c r="S26" s="14">
        <f t="shared" si="10"/>
        <v>300828</v>
      </c>
    </row>
    <row r="27" spans="1:19" s="2" customFormat="1" ht="15" hidden="1" customHeight="1" outlineLevel="1" thickBot="1" x14ac:dyDescent="0.25">
      <c r="A27" s="55" t="s">
        <v>39</v>
      </c>
      <c r="B27" s="55" t="s">
        <v>59</v>
      </c>
      <c r="C27" s="57"/>
      <c r="D27" s="54"/>
      <c r="E27" s="37" t="s">
        <v>47</v>
      </c>
      <c r="F27" s="37" t="s">
        <v>50</v>
      </c>
      <c r="G27" s="37" t="s">
        <v>48</v>
      </c>
      <c r="H27" s="40">
        <v>22765354.34</v>
      </c>
      <c r="I27" s="40">
        <v>22626095.82</v>
      </c>
      <c r="J27" s="40">
        <v>0</v>
      </c>
      <c r="K27" s="40">
        <v>139258.51999999999</v>
      </c>
      <c r="L27" s="48"/>
      <c r="M27" s="14">
        <v>0</v>
      </c>
      <c r="N27" s="40">
        <v>0</v>
      </c>
      <c r="O27" s="41">
        <v>0</v>
      </c>
      <c r="P27" s="39"/>
      <c r="Q27" s="40">
        <v>8519</v>
      </c>
      <c r="R27" s="14">
        <v>8573</v>
      </c>
      <c r="S27" s="40">
        <v>8540</v>
      </c>
    </row>
    <row r="28" spans="1:19" s="2" customFormat="1" ht="15" hidden="1" customHeight="1" outlineLevel="1" thickBot="1" x14ac:dyDescent="0.25">
      <c r="A28" s="55" t="s">
        <v>39</v>
      </c>
      <c r="B28" s="55" t="s">
        <v>59</v>
      </c>
      <c r="C28" s="57"/>
      <c r="D28" s="54"/>
      <c r="E28" s="37" t="s">
        <v>47</v>
      </c>
      <c r="F28" s="37" t="s">
        <v>51</v>
      </c>
      <c r="G28" s="37" t="s">
        <v>48</v>
      </c>
      <c r="H28" s="40">
        <v>91911251.519999996</v>
      </c>
      <c r="I28" s="40">
        <v>91676699.420000002</v>
      </c>
      <c r="J28" s="40">
        <v>0</v>
      </c>
      <c r="K28" s="40">
        <v>234552.1</v>
      </c>
      <c r="L28" s="48"/>
      <c r="M28" s="14">
        <v>0</v>
      </c>
      <c r="N28" s="40">
        <v>0</v>
      </c>
      <c r="O28" s="41">
        <v>0</v>
      </c>
      <c r="P28" s="39"/>
      <c r="Q28" s="40">
        <v>184434</v>
      </c>
      <c r="R28" s="14">
        <v>187285</v>
      </c>
      <c r="S28" s="40">
        <v>187875</v>
      </c>
    </row>
    <row r="29" spans="1:19" s="2" customFormat="1" ht="15" hidden="1" customHeight="1" outlineLevel="1" thickBot="1" x14ac:dyDescent="0.25">
      <c r="A29" s="55" t="s">
        <v>39</v>
      </c>
      <c r="B29" s="55" t="s">
        <v>59</v>
      </c>
      <c r="C29" s="57"/>
      <c r="D29" s="54"/>
      <c r="E29" s="37" t="s">
        <v>47</v>
      </c>
      <c r="F29" s="54"/>
      <c r="G29" s="37" t="s">
        <v>49</v>
      </c>
      <c r="H29" s="40">
        <v>124964621.22</v>
      </c>
      <c r="I29" s="40">
        <v>124949893.7</v>
      </c>
      <c r="J29" s="40">
        <v>0</v>
      </c>
      <c r="K29" s="40">
        <v>14727.52</v>
      </c>
      <c r="L29" s="48"/>
      <c r="M29" s="14">
        <v>0</v>
      </c>
      <c r="N29" s="40">
        <v>0</v>
      </c>
      <c r="O29" s="41">
        <v>0</v>
      </c>
      <c r="P29" s="39"/>
      <c r="Q29" s="40">
        <v>100237</v>
      </c>
      <c r="R29" s="14">
        <v>98431</v>
      </c>
      <c r="S29" s="40">
        <v>104413</v>
      </c>
    </row>
    <row r="30" spans="1:19" s="2" customFormat="1" ht="15" hidden="1" customHeight="1" outlineLevel="1" thickBot="1" x14ac:dyDescent="0.25">
      <c r="A30" s="55" t="s">
        <v>39</v>
      </c>
      <c r="B30" s="55" t="s">
        <v>59</v>
      </c>
      <c r="C30" s="57"/>
      <c r="D30" s="54"/>
      <c r="E30" s="54"/>
      <c r="F30" s="37" t="s">
        <v>50</v>
      </c>
      <c r="G30" s="37" t="s">
        <v>48</v>
      </c>
      <c r="H30" s="14"/>
      <c r="I30" s="40">
        <v>0</v>
      </c>
      <c r="J30" s="40">
        <v>0</v>
      </c>
      <c r="K30" s="40">
        <v>0</v>
      </c>
      <c r="L30" s="48"/>
      <c r="M30" s="14">
        <v>198679.1</v>
      </c>
      <c r="N30" s="40">
        <v>0</v>
      </c>
      <c r="O30" s="41">
        <v>198679.1</v>
      </c>
      <c r="P30" s="39"/>
      <c r="Q30" s="14">
        <v>0</v>
      </c>
      <c r="R30" s="14">
        <v>0</v>
      </c>
      <c r="S30" s="14">
        <v>0</v>
      </c>
    </row>
    <row r="31" spans="1:19" s="2" customFormat="1" ht="15" hidden="1" customHeight="1" outlineLevel="1" thickBot="1" x14ac:dyDescent="0.25">
      <c r="A31" s="55" t="s">
        <v>39</v>
      </c>
      <c r="B31" s="55" t="s">
        <v>59</v>
      </c>
      <c r="C31" s="57"/>
      <c r="D31" s="54"/>
      <c r="E31" s="54"/>
      <c r="F31" s="37" t="s">
        <v>51</v>
      </c>
      <c r="G31" s="37" t="s">
        <v>48</v>
      </c>
      <c r="H31" s="14"/>
      <c r="I31" s="40">
        <v>0</v>
      </c>
      <c r="J31" s="40">
        <v>0</v>
      </c>
      <c r="K31" s="40">
        <v>0</v>
      </c>
      <c r="L31" s="48"/>
      <c r="M31" s="14">
        <v>160448659.75999999</v>
      </c>
      <c r="N31" s="40">
        <v>0</v>
      </c>
      <c r="O31" s="41">
        <v>160448659.75999999</v>
      </c>
      <c r="P31" s="39"/>
      <c r="Q31" s="14">
        <v>0</v>
      </c>
      <c r="R31" s="14">
        <v>0</v>
      </c>
      <c r="S31" s="14">
        <v>0</v>
      </c>
    </row>
    <row r="32" spans="1:19" s="2" customFormat="1" ht="15" hidden="1" customHeight="1" outlineLevel="1" thickBot="1" x14ac:dyDescent="0.25">
      <c r="A32" s="55" t="s">
        <v>39</v>
      </c>
      <c r="B32" s="55" t="s">
        <v>59</v>
      </c>
      <c r="C32" s="57"/>
      <c r="D32" s="54"/>
      <c r="E32" s="54"/>
      <c r="F32" s="54"/>
      <c r="G32" s="37" t="s">
        <v>49</v>
      </c>
      <c r="H32" s="14"/>
      <c r="I32" s="40">
        <v>0</v>
      </c>
      <c r="J32" s="40">
        <v>0</v>
      </c>
      <c r="K32" s="40">
        <v>0</v>
      </c>
      <c r="L32" s="48"/>
      <c r="M32" s="14">
        <v>207381511.22</v>
      </c>
      <c r="N32" s="40">
        <v>0</v>
      </c>
      <c r="O32" s="41">
        <v>207381511.22</v>
      </c>
      <c r="P32" s="39"/>
      <c r="Q32" s="14">
        <v>0</v>
      </c>
      <c r="R32" s="14">
        <v>0</v>
      </c>
      <c r="S32" s="14">
        <v>0</v>
      </c>
    </row>
    <row r="33" spans="1:19" s="2" customFormat="1" ht="15" hidden="1" customHeight="1" outlineLevel="1" thickBot="1" x14ac:dyDescent="0.25">
      <c r="A33" s="55" t="s">
        <v>39</v>
      </c>
      <c r="B33" s="55" t="s">
        <v>59</v>
      </c>
      <c r="C33" s="57"/>
      <c r="D33" s="54"/>
      <c r="E33" s="54"/>
      <c r="F33" s="54"/>
      <c r="G33" s="54"/>
      <c r="H33" s="14"/>
      <c r="I33" s="40">
        <v>0</v>
      </c>
      <c r="J33" s="40">
        <v>0</v>
      </c>
      <c r="K33" s="40">
        <v>0</v>
      </c>
      <c r="L33" s="48"/>
      <c r="M33" s="14">
        <v>0</v>
      </c>
      <c r="N33" s="40">
        <v>0</v>
      </c>
      <c r="O33" s="41">
        <v>0</v>
      </c>
      <c r="P33" s="39"/>
      <c r="Q33" s="14">
        <v>0</v>
      </c>
      <c r="R33" s="14">
        <v>0</v>
      </c>
      <c r="S33" s="14">
        <v>0</v>
      </c>
    </row>
    <row r="34" spans="1:19" s="7" customFormat="1" ht="15" customHeight="1" collapsed="1" thickBot="1" x14ac:dyDescent="0.25">
      <c r="A34" s="3" t="s">
        <v>40</v>
      </c>
      <c r="B34" s="3" t="s">
        <v>62</v>
      </c>
      <c r="C34" s="56"/>
      <c r="D34" s="52"/>
      <c r="E34" s="52"/>
      <c r="F34" s="52"/>
      <c r="G34" s="52"/>
      <c r="H34" s="14">
        <v>77822132.640000001</v>
      </c>
      <c r="I34" s="14">
        <v>71779522.900000006</v>
      </c>
      <c r="J34" s="14">
        <v>1043580.23</v>
      </c>
      <c r="K34" s="14">
        <v>4999029.51</v>
      </c>
      <c r="L34" s="49"/>
      <c r="M34" s="14">
        <v>31056456.210000001</v>
      </c>
      <c r="N34" s="6">
        <v>701844.41</v>
      </c>
      <c r="O34" s="42">
        <v>30354611.800000001</v>
      </c>
      <c r="P34" s="43"/>
      <c r="Q34" s="14">
        <v>106072</v>
      </c>
      <c r="R34" s="14">
        <v>462326</v>
      </c>
      <c r="S34" s="14">
        <v>292366</v>
      </c>
    </row>
    <row r="35" spans="1:19" s="7" customFormat="1" ht="15" customHeight="1" thickBot="1" x14ac:dyDescent="0.25">
      <c r="A35" s="3" t="s">
        <v>41</v>
      </c>
      <c r="B35" s="3" t="s">
        <v>63</v>
      </c>
      <c r="C35" s="56"/>
      <c r="D35" s="52"/>
      <c r="E35" s="52"/>
      <c r="F35" s="52"/>
      <c r="G35" s="52"/>
      <c r="H35" s="14">
        <v>52999.56</v>
      </c>
      <c r="I35" s="14">
        <v>52999.56</v>
      </c>
      <c r="J35" s="14">
        <v>0</v>
      </c>
      <c r="K35" s="14">
        <v>0</v>
      </c>
      <c r="L35" s="49"/>
      <c r="M35" s="14">
        <v>1356422.7</v>
      </c>
      <c r="N35" s="6">
        <v>0</v>
      </c>
      <c r="O35" s="42">
        <v>1356422.7</v>
      </c>
      <c r="P35" s="43"/>
      <c r="Q35" s="14">
        <v>1061</v>
      </c>
      <c r="R35" s="14">
        <v>845</v>
      </c>
      <c r="S35" s="14">
        <v>1024</v>
      </c>
    </row>
    <row r="36" spans="1:19" s="7" customFormat="1" ht="15" customHeight="1" thickBot="1" x14ac:dyDescent="0.25">
      <c r="A36" s="3" t="s">
        <v>42</v>
      </c>
      <c r="B36" s="3" t="s">
        <v>64</v>
      </c>
      <c r="C36" s="56"/>
      <c r="D36" s="52"/>
      <c r="E36" s="52"/>
      <c r="F36" s="52"/>
      <c r="G36" s="52"/>
      <c r="H36" s="14">
        <v>143146149.65000001</v>
      </c>
      <c r="I36" s="14">
        <v>143118007.97999999</v>
      </c>
      <c r="J36" s="14">
        <v>0</v>
      </c>
      <c r="K36" s="14">
        <v>28141.67</v>
      </c>
      <c r="L36" s="49"/>
      <c r="M36" s="14">
        <v>242471476.03</v>
      </c>
      <c r="N36" s="6">
        <v>0</v>
      </c>
      <c r="O36" s="42">
        <v>242471476.03</v>
      </c>
      <c r="P36" s="45"/>
      <c r="Q36" s="14">
        <v>633</v>
      </c>
      <c r="R36" s="14">
        <v>8663</v>
      </c>
      <c r="S36" s="14">
        <v>89247</v>
      </c>
    </row>
    <row r="37" spans="1:19" x14ac:dyDescent="0.25">
      <c r="L37" s="38"/>
    </row>
    <row r="38" spans="1:19" x14ac:dyDescent="0.25">
      <c r="L38" s="9"/>
    </row>
    <row r="39" spans="1:19" x14ac:dyDescent="0.25">
      <c r="L39" s="9"/>
    </row>
    <row r="40" spans="1:19" x14ac:dyDescent="0.25">
      <c r="L40" s="9"/>
    </row>
    <row r="41" spans="1:19" x14ac:dyDescent="0.25">
      <c r="L41" s="9"/>
    </row>
  </sheetData>
  <mergeCells count="2">
    <mergeCell ref="A4:B4"/>
    <mergeCell ref="C4:D4"/>
  </mergeCells>
  <pageMargins left="0.25" right="0.25" top="0.75" bottom="0.75" header="0.3" footer="0.3"/>
  <pageSetup paperSize="8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2013-12-14T22:00:00+00:00</ContentDate>
    <CEID xmlns="a029a951-197a-4454-90a0-4e8ba8bb2239" xsi:nil="true"/>
    <LanguageRef xmlns="a029a951-197a-4454-90a0-4e8ba8bb2239">
      <Value>1</Value>
    </LanguageRef>
    <ItemOrder xmlns="a029a951-197a-4454-90a0-4e8ba8bb2239">50</ItemOrder>
    <AlternateText xmlns="a029a951-197a-4454-90a0-4e8ba8bb2239" xsi:nil="true"/>
    <OrganizationalUnit xmlns="8e878111-5d44-4ac0-8d7d-001e9b3d0fd0">40</OrganizationalUnit>
    <Topic xmlns="8e878111-5d44-4ac0-8d7d-001e9b3d0fd0">93</Topic>
    <Image xmlns="a029a951-197a-4454-90a0-4e8ba8bb2239">
      <Url xsi:nil="true"/>
      <Description xsi:nil="true"/>
    </Image>
    <TitleBackup xmlns="8e878111-5d44-4ac0-8d7d-001e9b3d0fd0" xsi:nil="true"/>
    <RelatedEntity xmlns="8e878111-5d44-4ac0-8d7d-001e9b3d0fd0" xsi:nil="true"/>
    <ParentEntity xmlns="8e878111-5d44-4ac0-8d7d-001e9b3d0fd0" xsi:nil="true"/>
    <TitleEn xmlns="a029a951-197a-4454-90a0-4e8ba8bb2239" xsi:nil="true"/>
    <DisplayTitle xmlns="8e878111-5d44-4ac0-8d7d-001e9b3d0fd0">Ασφάλιστρα 2013</DisplayTitle>
    <ShowInContentGroups xmlns="a029a951-197a-4454-90a0-4e8ba8bb2239">
      <Value>508</Value>
    </ShowInContentGroups>
    <Source xmlns="8e878111-5d44-4ac0-8d7d-001e9b3d0fd0">RelatedDocumentsDEIAStat</Source>
    <AModifiedBy xmlns="a029a951-197a-4454-90a0-4e8ba8bb2239">Papacharalampous Maria Eleni</AModifiedBy>
    <AModified xmlns="a029a951-197a-4454-90a0-4e8ba8bb2239">2019-11-13T12:30:11+00:00</AModified>
    <AID xmlns="a029a951-197a-4454-90a0-4e8ba8bb2239">13097</AID>
    <ACreated xmlns="a029a951-197a-4454-90a0-4e8ba8bb2239">2019-07-29T16:06:35+00:00</ACreated>
    <ACreatedBy xmlns="a029a951-197a-4454-90a0-4e8ba8bb2239">Skiadiotis Kostas</ACreatedBy>
    <AVersion xmlns="a029a951-197a-4454-90a0-4e8ba8bb2239">11.0</AVers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4DD08-5E96-44AA-B88A-5B95A9214DCB}"/>
</file>

<file path=customXml/itemProps2.xml><?xml version="1.0" encoding="utf-8"?>
<ds:datastoreItem xmlns:ds="http://schemas.openxmlformats.org/officeDocument/2006/customXml" ds:itemID="{D1F76144-7542-40CB-B103-7BD7E9844698}"/>
</file>

<file path=customXml/itemProps3.xml><?xml version="1.0" encoding="utf-8"?>
<ds:datastoreItem xmlns:ds="http://schemas.openxmlformats.org/officeDocument/2006/customXml" ds:itemID="{FC356BAF-58E6-4D17-987B-E63DA153E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Ζημιών</vt:lpstr>
      <vt:lpstr>Ζωής</vt:lpstr>
    </vt:vector>
  </TitlesOfParts>
  <Company>Bank of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ΑΣΦΑΛΙΣΤΡΑ  2013</dc:title>
  <dc:creator>Dikeakou Despina</dc:creator>
  <dc:description/>
  <cp:lastModifiedBy>Veloudos Elias</cp:lastModifiedBy>
  <cp:lastPrinted>2014-11-13T08:07:03Z</cp:lastPrinted>
  <dcterms:created xsi:type="dcterms:W3CDTF">2014-08-28T07:24:06Z</dcterms:created>
  <dcterms:modified xsi:type="dcterms:W3CDTF">2014-11-27T10:00:22Z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Order">
    <vt:r8>10400</vt:r8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